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P:\web\ossev\projects\mx5e\"/>
    </mc:Choice>
  </mc:AlternateContent>
  <xr:revisionPtr revIDLastSave="0" documentId="13_ncr:1_{E3E34B59-6F52-4487-8A20-2E1F47FC1768}" xr6:coauthVersionLast="47" xr6:coauthVersionMax="47" xr10:uidLastSave="{00000000-0000-0000-0000-000000000000}"/>
  <bookViews>
    <workbookView xWindow="-108" yWindow="-108" windowWidth="23256" windowHeight="12456" xr2:uid="{7FA5FEE3-872B-43A2-A47C-BC234DBE9DF4}"/>
  </bookViews>
  <sheets>
    <sheet name="MX-5e" sheetId="1" r:id="rId1"/>
    <sheet name="Consumables" sheetId="2" r:id="rId2"/>
    <sheet name="Tools" sheetId="3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7" i="1" l="1"/>
  <c r="D65" i="1"/>
  <c r="D79" i="1" s="1"/>
  <c r="C68" i="1"/>
  <c r="C35" i="1"/>
  <c r="E79" i="1"/>
  <c r="C42" i="3"/>
  <c r="C41" i="3"/>
  <c r="C40" i="3"/>
  <c r="C24" i="3"/>
  <c r="C5" i="3"/>
  <c r="C45" i="3" s="1"/>
  <c r="C46" i="3" s="1"/>
  <c r="C23" i="2"/>
  <c r="C22" i="2"/>
  <c r="C15" i="2"/>
  <c r="C39" i="1"/>
  <c r="C73" i="1"/>
  <c r="C75" i="1"/>
  <c r="C76" i="1"/>
  <c r="C8" i="1"/>
  <c r="C28" i="2" l="1"/>
  <c r="C79" i="1"/>
  <c r="C80" i="1" s="1"/>
</calcChain>
</file>

<file path=xl/sharedStrings.xml><?xml version="1.0" encoding="utf-8"?>
<sst xmlns="http://schemas.openxmlformats.org/spreadsheetml/2006/main" count="437" uniqueCount="160">
  <si>
    <t>Category</t>
  </si>
  <si>
    <t>Description</t>
  </si>
  <si>
    <t>Cost</t>
  </si>
  <si>
    <t>Estimate</t>
  </si>
  <si>
    <t>Sale</t>
  </si>
  <si>
    <t>1992 Eunos Roadster V-Spec 1.6 Automatic</t>
  </si>
  <si>
    <t>Car</t>
  </si>
  <si>
    <t>Cooling</t>
  </si>
  <si>
    <t>Comma SCA5L 5L Super Coldmaster Antifreeze and Coolant Concentrate , Blue</t>
  </si>
  <si>
    <t>Amazon</t>
  </si>
  <si>
    <t>Supplier</t>
  </si>
  <si>
    <t>eBay</t>
  </si>
  <si>
    <t>Tools</t>
  </si>
  <si>
    <t>8 x 300kg load cell</t>
  </si>
  <si>
    <t>Date</t>
  </si>
  <si>
    <t>EBC Brakes Direct</t>
  </si>
  <si>
    <t>Brakes</t>
  </si>
  <si>
    <t>Front discs, front pads, brake fluid</t>
  </si>
  <si>
    <t>Bodywork</t>
  </si>
  <si>
    <t>Gold spray paint (2 cans)</t>
  </si>
  <si>
    <t>TOTALS</t>
  </si>
  <si>
    <t>Ali Express</t>
  </si>
  <si>
    <t>Engine</t>
  </si>
  <si>
    <t>Alternator belt</t>
  </si>
  <si>
    <t>MX5 Parts</t>
  </si>
  <si>
    <t>Hel Performance braided brake hoses</t>
  </si>
  <si>
    <t>Dipstick</t>
  </si>
  <si>
    <t>Steering</t>
  </si>
  <si>
    <t>Track Rod End, IL Motorsport, MX5 Mk1/2/2.5 (2 off)</t>
  </si>
  <si>
    <t>Paint</t>
  </si>
  <si>
    <t>Hammerite smooth black</t>
  </si>
  <si>
    <t>Elmers</t>
  </si>
  <si>
    <t>Mobil 1 0W40 (6 litres)</t>
  </si>
  <si>
    <t>Halfords</t>
  </si>
  <si>
    <t>Spark Plug Set, NGK BKR6E-11, MX5 Mk1/2/2.5</t>
  </si>
  <si>
    <t>Cam Cover Gasket, Genuine Mazda, MX5 Mk1/2/2.5</t>
  </si>
  <si>
    <t>Door Mirror Set, Unpainted, MX5 Mk1</t>
  </si>
  <si>
    <t>Front Bumper Side Mounting Brackets</t>
  </si>
  <si>
    <t>Air Filter, IL Motorsport, MX5 Mk1</t>
  </si>
  <si>
    <t>Oil Filter, Genuine Mazda, MX5 Mk1/2/2.5</t>
  </si>
  <si>
    <t>Entertainment</t>
  </si>
  <si>
    <t>Front Bumper Stays</t>
  </si>
  <si>
    <t>Caliper refurbish and painting</t>
  </si>
  <si>
    <t>Bigg Red</t>
  </si>
  <si>
    <t>Windows</t>
  </si>
  <si>
    <t>Glass rollers</t>
  </si>
  <si>
    <t>EBC Pads Rear</t>
  </si>
  <si>
    <t>PCV Valve</t>
  </si>
  <si>
    <t>Suspension</t>
  </si>
  <si>
    <t>MeisterR coil overs</t>
  </si>
  <si>
    <t>MeisterR</t>
  </si>
  <si>
    <t>Window cables</t>
  </si>
  <si>
    <t>Pulley Wheels</t>
  </si>
  <si>
    <t>Lighting</t>
  </si>
  <si>
    <t>Rear Light Seals</t>
  </si>
  <si>
    <t>Door Glass Weather Strips</t>
  </si>
  <si>
    <t>Front caliper bolts</t>
  </si>
  <si>
    <t>Exhaust</t>
  </si>
  <si>
    <t>Exhaust Gaskets</t>
  </si>
  <si>
    <t>Anti roll polybush kit</t>
  </si>
  <si>
    <t>Door to glass trim clips</t>
  </si>
  <si>
    <t>Anti roll bar drop link bolts x 8</t>
  </si>
  <si>
    <t>Anti roll bar drop link nuts x 8</t>
  </si>
  <si>
    <t>Momo Steering Wheel Boss M3507</t>
  </si>
  <si>
    <t>BOFI Racing</t>
  </si>
  <si>
    <t>Suspension alignment bolts x 8</t>
  </si>
  <si>
    <t>10" CarPlay Screens x 2</t>
  </si>
  <si>
    <t>Moog Front Upper Ball Joints x 2</t>
  </si>
  <si>
    <t>Borg &amp; Beck Front Lower Ball Joint Kit × 2</t>
  </si>
  <si>
    <t>Energy Suspension Front Control Arm Bush Kit</t>
  </si>
  <si>
    <t>Energy Suspension Rear Control Arm Bush Kit</t>
  </si>
  <si>
    <t>Motor</t>
  </si>
  <si>
    <t>Nissan Leaf Motor, Inverter &amp; Charger</t>
  </si>
  <si>
    <t>Nissan Leaf Motor Inverter Cable</t>
  </si>
  <si>
    <t>Electronics</t>
  </si>
  <si>
    <t>Thunderstruck</t>
  </si>
  <si>
    <t>Wheels</t>
  </si>
  <si>
    <t>Yokohama AD08RS tyres (4 off)</t>
  </si>
  <si>
    <t>Camskill</t>
  </si>
  <si>
    <t>Handbrake Sleeve</t>
  </si>
  <si>
    <t>Instruments</t>
  </si>
  <si>
    <t>Front Lip Spoiler</t>
  </si>
  <si>
    <t>Subwoofer</t>
  </si>
  <si>
    <t>Car Audio Direct</t>
  </si>
  <si>
    <t>Respray</t>
  </si>
  <si>
    <t>Transmission</t>
  </si>
  <si>
    <t>Reduction Box</t>
  </si>
  <si>
    <t>Custom Propshaft</t>
  </si>
  <si>
    <t>Battery</t>
  </si>
  <si>
    <t>Batteries</t>
  </si>
  <si>
    <t>BMS</t>
  </si>
  <si>
    <t>Charging</t>
  </si>
  <si>
    <t>Charger</t>
  </si>
  <si>
    <t>Accessories</t>
  </si>
  <si>
    <t>Luggage Rack</t>
  </si>
  <si>
    <t>ICE</t>
  </si>
  <si>
    <t>Petrol Tank</t>
  </si>
  <si>
    <t>Facebook</t>
  </si>
  <si>
    <t>Catalytic Converter</t>
  </si>
  <si>
    <t>Mass Air Flow Sensor</t>
  </si>
  <si>
    <t>Telsa iBooster</t>
  </si>
  <si>
    <t>Tesla Pump</t>
  </si>
  <si>
    <t>Old 13" wheels and tyres</t>
  </si>
  <si>
    <t>Rota Slipstream Alloys (4 off)</t>
  </si>
  <si>
    <t>Driftworks</t>
  </si>
  <si>
    <t>Thunderstruck VCU + evaluation kit</t>
  </si>
  <si>
    <t>Dash Cam</t>
  </si>
  <si>
    <t>Nextbase</t>
  </si>
  <si>
    <t>SkidNation Delrin Door Bushes</t>
  </si>
  <si>
    <t>Caliper Refurbish &amp; Painting</t>
  </si>
  <si>
    <t>Nissan Leaf / Reduction Box Adapter Plate</t>
  </si>
  <si>
    <t>Suspension Alignment Bolts x 8</t>
  </si>
  <si>
    <t>Notes</t>
  </si>
  <si>
    <t>Included with gearbox</t>
  </si>
  <si>
    <t>7" Differential 3.6 Ratio</t>
  </si>
  <si>
    <t>Inductive Automotive</t>
  </si>
  <si>
    <t>Fellten</t>
  </si>
  <si>
    <t>Paintshop</t>
  </si>
  <si>
    <t>Security</t>
  </si>
  <si>
    <t>Central locking receiver</t>
  </si>
  <si>
    <t>Electrics</t>
  </si>
  <si>
    <t>Yuasa YTX12-BS 10Ah</t>
  </si>
  <si>
    <t>MDS Battery</t>
  </si>
  <si>
    <t>DC-DC converter</t>
  </si>
  <si>
    <t>https://shop.fellten.com/shop/tdc-iy-320-12-dc-dc-converter-206-454vdc-1kw-13064?category=64#attr=</t>
  </si>
  <si>
    <t>Buzzweld WAR underseal</t>
  </si>
  <si>
    <t>Buzzweld</t>
  </si>
  <si>
    <t>Differential casing strengthen</t>
  </si>
  <si>
    <t>Radiator Fan Switch</t>
  </si>
  <si>
    <t>M16 x 1.5, 85dC</t>
  </si>
  <si>
    <t>Radiator</t>
  </si>
  <si>
    <t>Apollo Racing</t>
  </si>
  <si>
    <t>Header/Expansion Tank 1.2 litre aluminium</t>
  </si>
  <si>
    <t>Radiator Fan</t>
  </si>
  <si>
    <t>Reduction box and differential oils</t>
  </si>
  <si>
    <t>Opie Oils</t>
  </si>
  <si>
    <t>Differential internals upgrade</t>
  </si>
  <si>
    <t>McNeill Engineering</t>
  </si>
  <si>
    <t>G19 Engineering</t>
  </si>
  <si>
    <t>Silicon Hoses</t>
  </si>
  <si>
    <t>siliconhoses.com</t>
  </si>
  <si>
    <t xml:space="preserve">First order </t>
  </si>
  <si>
    <t>Speedometer Sensor Wheel</t>
  </si>
  <si>
    <t>PP Group</t>
  </si>
  <si>
    <t>Rubber Lined P-Clips</t>
  </si>
  <si>
    <t>Stoney Racing</t>
  </si>
  <si>
    <t>For Tesla water pumps</t>
  </si>
  <si>
    <t>Nissan Leaf Remote Inverter Kit</t>
  </si>
  <si>
    <t>Includes custom charges</t>
  </si>
  <si>
    <t>Cables, fuse boxes, connectors, etc.</t>
  </si>
  <si>
    <t>Vehicle Wiring Products</t>
  </si>
  <si>
    <t>Seats</t>
  </si>
  <si>
    <t>Mk2.5 leather seats</t>
  </si>
  <si>
    <t>Suffolk Mazda</t>
  </si>
  <si>
    <t>Fuse boxes</t>
  </si>
  <si>
    <t>Lee Crisp</t>
  </si>
  <si>
    <t>Kindly donated</t>
  </si>
  <si>
    <t>Aluminium Radiator Shroud</t>
  </si>
  <si>
    <t>Powder Coating</t>
  </si>
  <si>
    <t>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</si>
</sst>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164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1" fillId="0" borderId="0" xfId="0" applyFont="1"/>
    <xf numFmtId="164" fontId="1" fillId="0" borderId="0" xfId="0" applyNumberFormat="1" applyFont="1"/>
    <xf numFmtId="0" fontId="0" fillId="0" borderId="0" xfId="0" applyAlignment="1">
      <alignment wrapText="1"/>
    </xf>
    <xf numFmtId="164" fontId="0" fillId="0" borderId="0" xfId="0" applyNumberFormat="1" applyAlignment="1">
      <alignment horizontal="center"/>
    </xf>
    <xf numFmtId="164" fontId="2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A88725-DB34-4FE4-81C5-E895FE1BEB25}">
  <dimension ref="A1:H80"/>
  <sheetViews>
    <sheetView tabSelected="1" workbookViewId="0">
      <pane ySplit="1" topLeftCell="A2" activePane="bottomLeft" state="frozen"/>
      <selection pane="bottomLeft" activeCell="H55" sqref="H55"/>
    </sheetView>
  </sheetViews>
  <sheetFormatPr defaultRowHeight="14.4" x14ac:dyDescent="0.3"/>
  <cols>
    <col min="1" max="1" width="15.77734375" style="4" customWidth="1"/>
    <col min="2" max="2" width="64.77734375" customWidth="1"/>
    <col min="3" max="5" width="12.77734375" style="9" customWidth="1"/>
    <col min="6" max="6" width="24.77734375" style="4" customWidth="1"/>
    <col min="7" max="7" width="12.77734375" style="4" customWidth="1"/>
    <col min="8" max="8" width="49.21875" customWidth="1"/>
  </cols>
  <sheetData>
    <row r="1" spans="1:8" s="1" customFormat="1" x14ac:dyDescent="0.3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1" t="s">
        <v>10</v>
      </c>
      <c r="G1" s="1" t="s">
        <v>14</v>
      </c>
      <c r="H1" s="1" t="s">
        <v>112</v>
      </c>
    </row>
    <row r="3" spans="1:8" x14ac:dyDescent="0.3">
      <c r="A3" s="4" t="s">
        <v>93</v>
      </c>
      <c r="B3" t="s">
        <v>94</v>
      </c>
      <c r="E3" s="9">
        <v>25</v>
      </c>
      <c r="F3" s="4" t="s">
        <v>11</v>
      </c>
      <c r="G3" s="5"/>
    </row>
    <row r="4" spans="1:8" x14ac:dyDescent="0.3">
      <c r="A4" s="4" t="s">
        <v>88</v>
      </c>
      <c r="B4" t="s">
        <v>89</v>
      </c>
      <c r="D4" s="9">
        <v>5000</v>
      </c>
      <c r="F4" s="4" t="s">
        <v>24</v>
      </c>
      <c r="G4" s="5">
        <v>45010</v>
      </c>
    </row>
    <row r="5" spans="1:8" x14ac:dyDescent="0.3">
      <c r="A5" s="4" t="s">
        <v>88</v>
      </c>
      <c r="B5" t="s">
        <v>90</v>
      </c>
      <c r="D5" s="9">
        <v>1800</v>
      </c>
      <c r="F5" s="4" t="s">
        <v>24</v>
      </c>
      <c r="G5" s="5">
        <v>45010</v>
      </c>
    </row>
    <row r="6" spans="1:8" x14ac:dyDescent="0.3">
      <c r="A6" s="4" t="s">
        <v>18</v>
      </c>
      <c r="B6" t="s">
        <v>36</v>
      </c>
      <c r="C6" s="9">
        <v>73.819999999999993</v>
      </c>
      <c r="F6" s="4" t="s">
        <v>24</v>
      </c>
      <c r="G6" s="5">
        <v>45010</v>
      </c>
    </row>
    <row r="7" spans="1:8" x14ac:dyDescent="0.3">
      <c r="A7" s="4" t="s">
        <v>18</v>
      </c>
      <c r="B7" t="s">
        <v>60</v>
      </c>
      <c r="C7" s="9">
        <v>11.9</v>
      </c>
      <c r="F7" s="4" t="s">
        <v>24</v>
      </c>
      <c r="G7" s="5">
        <v>45077</v>
      </c>
    </row>
    <row r="8" spans="1:8" x14ac:dyDescent="0.3">
      <c r="A8" s="4" t="s">
        <v>18</v>
      </c>
      <c r="B8" t="s">
        <v>37</v>
      </c>
      <c r="C8" s="9">
        <f>10.64*2</f>
        <v>21.28</v>
      </c>
      <c r="F8" s="4" t="s">
        <v>24</v>
      </c>
      <c r="G8" s="5">
        <v>45010</v>
      </c>
    </row>
    <row r="9" spans="1:8" x14ac:dyDescent="0.3">
      <c r="A9" s="4" t="s">
        <v>18</v>
      </c>
      <c r="B9" t="s">
        <v>41</v>
      </c>
      <c r="C9" s="9">
        <v>15.77</v>
      </c>
      <c r="F9" s="4" t="s">
        <v>24</v>
      </c>
      <c r="G9" s="5">
        <v>45041</v>
      </c>
    </row>
    <row r="10" spans="1:8" x14ac:dyDescent="0.3">
      <c r="A10" s="4" t="s">
        <v>18</v>
      </c>
      <c r="B10" t="s">
        <v>81</v>
      </c>
      <c r="C10" s="9">
        <v>76.459999999999994</v>
      </c>
      <c r="F10" s="4" t="s">
        <v>64</v>
      </c>
      <c r="G10" s="5">
        <v>45100</v>
      </c>
    </row>
    <row r="11" spans="1:8" x14ac:dyDescent="0.3">
      <c r="A11" s="4" t="s">
        <v>18</v>
      </c>
      <c r="B11" t="s">
        <v>84</v>
      </c>
      <c r="D11" s="9">
        <v>3800</v>
      </c>
      <c r="F11" s="4" t="s">
        <v>117</v>
      </c>
      <c r="G11" s="5"/>
    </row>
    <row r="12" spans="1:8" x14ac:dyDescent="0.3">
      <c r="A12" s="4" t="s">
        <v>18</v>
      </c>
      <c r="B12" t="s">
        <v>108</v>
      </c>
      <c r="C12" s="9">
        <v>30.32</v>
      </c>
      <c r="F12" s="4" t="s">
        <v>64</v>
      </c>
      <c r="G12" s="5">
        <v>45100</v>
      </c>
    </row>
    <row r="13" spans="1:8" x14ac:dyDescent="0.3">
      <c r="A13" s="4" t="s">
        <v>16</v>
      </c>
      <c r="B13" t="s">
        <v>109</v>
      </c>
      <c r="C13" s="9">
        <v>387</v>
      </c>
      <c r="F13" s="4" t="s">
        <v>43</v>
      </c>
      <c r="G13" s="5">
        <v>45041</v>
      </c>
    </row>
    <row r="14" spans="1:8" x14ac:dyDescent="0.3">
      <c r="A14" s="4" t="s">
        <v>16</v>
      </c>
      <c r="B14" t="s">
        <v>46</v>
      </c>
      <c r="C14" s="9">
        <v>47.8</v>
      </c>
      <c r="F14" s="4" t="s">
        <v>24</v>
      </c>
      <c r="G14" s="5">
        <v>45033</v>
      </c>
    </row>
    <row r="15" spans="1:8" x14ac:dyDescent="0.3">
      <c r="A15" s="4" t="s">
        <v>16</v>
      </c>
      <c r="B15" t="s">
        <v>56</v>
      </c>
      <c r="C15" s="9">
        <v>9.08</v>
      </c>
      <c r="F15" s="4" t="s">
        <v>24</v>
      </c>
      <c r="G15" s="5">
        <v>45077</v>
      </c>
    </row>
    <row r="16" spans="1:8" x14ac:dyDescent="0.3">
      <c r="A16" s="4" t="s">
        <v>16</v>
      </c>
      <c r="B16" t="s">
        <v>17</v>
      </c>
      <c r="C16" s="9">
        <v>100.43</v>
      </c>
      <c r="F16" s="4" t="s">
        <v>15</v>
      </c>
      <c r="G16" s="5">
        <v>45009</v>
      </c>
    </row>
    <row r="17" spans="1:8" x14ac:dyDescent="0.3">
      <c r="A17" s="4" t="s">
        <v>16</v>
      </c>
      <c r="B17" t="s">
        <v>25</v>
      </c>
      <c r="C17" s="9">
        <v>104.95</v>
      </c>
      <c r="F17" s="4" t="s">
        <v>24</v>
      </c>
      <c r="G17" s="5">
        <v>45009</v>
      </c>
    </row>
    <row r="18" spans="1:8" x14ac:dyDescent="0.3">
      <c r="A18" s="4" t="s">
        <v>16</v>
      </c>
      <c r="B18" t="s">
        <v>100</v>
      </c>
      <c r="C18" s="9">
        <v>291.67</v>
      </c>
      <c r="F18" s="4" t="s">
        <v>11</v>
      </c>
      <c r="G18" s="5">
        <v>45114</v>
      </c>
    </row>
    <row r="19" spans="1:8" x14ac:dyDescent="0.3">
      <c r="A19" s="4" t="s">
        <v>6</v>
      </c>
      <c r="B19" t="s">
        <v>5</v>
      </c>
      <c r="C19" s="9">
        <v>1425</v>
      </c>
      <c r="F19" s="4" t="s">
        <v>11</v>
      </c>
      <c r="G19" s="5">
        <v>45001</v>
      </c>
    </row>
    <row r="20" spans="1:8" x14ac:dyDescent="0.3">
      <c r="A20" s="4" t="s">
        <v>91</v>
      </c>
      <c r="B20" t="s">
        <v>92</v>
      </c>
      <c r="D20" s="9">
        <v>1000</v>
      </c>
      <c r="F20" s="4" t="s">
        <v>116</v>
      </c>
      <c r="G20" s="5"/>
    </row>
    <row r="21" spans="1:8" x14ac:dyDescent="0.3">
      <c r="A21" s="4" t="s">
        <v>7</v>
      </c>
      <c r="B21" t="s">
        <v>132</v>
      </c>
      <c r="C21" s="9">
        <v>38.159999999999997</v>
      </c>
      <c r="F21" s="4" t="s">
        <v>11</v>
      </c>
      <c r="G21" s="5">
        <v>45307</v>
      </c>
      <c r="H21" t="s">
        <v>131</v>
      </c>
    </row>
    <row r="22" spans="1:8" x14ac:dyDescent="0.3">
      <c r="A22" s="4" t="s">
        <v>7</v>
      </c>
      <c r="B22" t="s">
        <v>157</v>
      </c>
      <c r="C22" s="9">
        <v>0</v>
      </c>
      <c r="F22" s="4" t="s">
        <v>155</v>
      </c>
      <c r="G22" s="5">
        <v>45386</v>
      </c>
      <c r="H22" t="s">
        <v>156</v>
      </c>
    </row>
    <row r="23" spans="1:8" x14ac:dyDescent="0.3">
      <c r="A23" s="4" t="s">
        <v>7</v>
      </c>
      <c r="B23" t="s">
        <v>133</v>
      </c>
      <c r="C23" s="9">
        <v>27.89</v>
      </c>
      <c r="F23" s="4" t="s">
        <v>9</v>
      </c>
      <c r="G23" s="5">
        <v>45309</v>
      </c>
    </row>
    <row r="24" spans="1:8" x14ac:dyDescent="0.3">
      <c r="A24" s="4" t="s">
        <v>7</v>
      </c>
      <c r="B24" t="s">
        <v>130</v>
      </c>
      <c r="C24" s="9">
        <v>79.17</v>
      </c>
      <c r="F24" s="4" t="s">
        <v>11</v>
      </c>
      <c r="G24" s="5">
        <v>45307</v>
      </c>
      <c r="H24" t="s">
        <v>131</v>
      </c>
    </row>
    <row r="25" spans="1:8" x14ac:dyDescent="0.3">
      <c r="A25" s="4" t="s">
        <v>7</v>
      </c>
      <c r="B25" t="s">
        <v>128</v>
      </c>
      <c r="C25" s="9">
        <v>8.92</v>
      </c>
      <c r="F25" s="4" t="s">
        <v>11</v>
      </c>
      <c r="G25" s="5">
        <v>45309</v>
      </c>
      <c r="H25" t="s">
        <v>129</v>
      </c>
    </row>
    <row r="26" spans="1:8" x14ac:dyDescent="0.3">
      <c r="A26" s="4" t="s">
        <v>7</v>
      </c>
      <c r="B26" t="s">
        <v>139</v>
      </c>
      <c r="C26" s="9">
        <v>114.33</v>
      </c>
      <c r="F26" s="4" t="s">
        <v>140</v>
      </c>
      <c r="G26" s="5">
        <v>45334</v>
      </c>
      <c r="H26" t="s">
        <v>141</v>
      </c>
    </row>
    <row r="27" spans="1:8" x14ac:dyDescent="0.3">
      <c r="A27" s="4" t="s">
        <v>7</v>
      </c>
      <c r="B27" t="s">
        <v>144</v>
      </c>
      <c r="F27" s="4" t="s">
        <v>145</v>
      </c>
      <c r="G27" s="5">
        <v>45338</v>
      </c>
      <c r="H27" t="s">
        <v>146</v>
      </c>
    </row>
    <row r="28" spans="1:8" x14ac:dyDescent="0.3">
      <c r="A28" s="4" t="s">
        <v>7</v>
      </c>
      <c r="B28" t="s">
        <v>101</v>
      </c>
      <c r="C28" s="9">
        <v>68</v>
      </c>
      <c r="F28" s="4" t="s">
        <v>11</v>
      </c>
      <c r="G28" s="5">
        <v>45163</v>
      </c>
    </row>
    <row r="29" spans="1:8" x14ac:dyDescent="0.3">
      <c r="A29" s="4" t="s">
        <v>120</v>
      </c>
      <c r="B29" t="s">
        <v>121</v>
      </c>
      <c r="C29" s="9">
        <v>49.95</v>
      </c>
      <c r="F29" s="4" t="s">
        <v>122</v>
      </c>
      <c r="G29" s="5">
        <v>45305</v>
      </c>
    </row>
    <row r="30" spans="1:8" x14ac:dyDescent="0.3">
      <c r="A30" s="4" t="s">
        <v>120</v>
      </c>
      <c r="B30" t="s">
        <v>149</v>
      </c>
      <c r="D30" s="9">
        <v>50</v>
      </c>
      <c r="F30" s="4" t="s">
        <v>150</v>
      </c>
      <c r="G30" s="5">
        <v>45378</v>
      </c>
    </row>
    <row r="31" spans="1:8" x14ac:dyDescent="0.3">
      <c r="A31" s="4" t="s">
        <v>120</v>
      </c>
      <c r="B31" t="s">
        <v>149</v>
      </c>
      <c r="C31" s="9">
        <v>28.62</v>
      </c>
      <c r="F31" s="4" t="s">
        <v>150</v>
      </c>
      <c r="G31" s="5">
        <v>45378</v>
      </c>
    </row>
    <row r="32" spans="1:8" x14ac:dyDescent="0.3">
      <c r="A32" s="4" t="s">
        <v>120</v>
      </c>
      <c r="B32" t="s">
        <v>149</v>
      </c>
      <c r="C32" s="9">
        <v>50.42</v>
      </c>
      <c r="F32" s="4" t="s">
        <v>150</v>
      </c>
      <c r="G32" s="5">
        <v>45298</v>
      </c>
    </row>
    <row r="33" spans="1:8" x14ac:dyDescent="0.3">
      <c r="A33" s="4" t="s">
        <v>120</v>
      </c>
      <c r="B33" t="s">
        <v>154</v>
      </c>
      <c r="C33" s="9">
        <v>17.440000000000001</v>
      </c>
      <c r="F33" s="4" t="s">
        <v>150</v>
      </c>
      <c r="G33" s="5">
        <v>45172</v>
      </c>
    </row>
    <row r="34" spans="1:8" x14ac:dyDescent="0.3">
      <c r="A34" s="4" t="s">
        <v>120</v>
      </c>
      <c r="B34" t="s">
        <v>123</v>
      </c>
      <c r="D34" s="9">
        <v>454.8</v>
      </c>
      <c r="F34" s="4" t="s">
        <v>116</v>
      </c>
      <c r="G34" s="5"/>
      <c r="H34" t="s">
        <v>124</v>
      </c>
    </row>
    <row r="35" spans="1:8" x14ac:dyDescent="0.3">
      <c r="A35" s="4" t="s">
        <v>74</v>
      </c>
      <c r="B35" t="s">
        <v>105</v>
      </c>
      <c r="C35" s="9">
        <f>614.02+108.24</f>
        <v>722.26</v>
      </c>
      <c r="F35" s="4" t="s">
        <v>75</v>
      </c>
      <c r="G35" s="5">
        <v>45170</v>
      </c>
    </row>
    <row r="36" spans="1:8" x14ac:dyDescent="0.3">
      <c r="A36" s="4" t="s">
        <v>74</v>
      </c>
      <c r="B36" t="s">
        <v>106</v>
      </c>
      <c r="D36" s="9">
        <v>200</v>
      </c>
      <c r="F36" s="4" t="s">
        <v>107</v>
      </c>
      <c r="G36" s="5"/>
    </row>
    <row r="37" spans="1:8" x14ac:dyDescent="0.3">
      <c r="A37" s="4" t="s">
        <v>40</v>
      </c>
      <c r="B37" t="s">
        <v>66</v>
      </c>
      <c r="C37" s="9">
        <v>238.4</v>
      </c>
      <c r="F37" s="4" t="s">
        <v>21</v>
      </c>
      <c r="G37" s="5">
        <v>45014</v>
      </c>
    </row>
    <row r="38" spans="1:8" x14ac:dyDescent="0.3">
      <c r="A38" s="4" t="s">
        <v>40</v>
      </c>
      <c r="B38" t="s">
        <v>82</v>
      </c>
      <c r="C38" s="9">
        <v>179.99</v>
      </c>
      <c r="F38" s="4" t="s">
        <v>83</v>
      </c>
      <c r="G38" s="5"/>
    </row>
    <row r="39" spans="1:8" x14ac:dyDescent="0.3">
      <c r="A39" s="4" t="s">
        <v>57</v>
      </c>
      <c r="B39" t="s">
        <v>58</v>
      </c>
      <c r="C39" s="9">
        <f>14.2+4.32+12.68</f>
        <v>31.2</v>
      </c>
      <c r="F39" s="4" t="s">
        <v>24</v>
      </c>
      <c r="G39" s="5">
        <v>45077</v>
      </c>
    </row>
    <row r="40" spans="1:8" x14ac:dyDescent="0.3">
      <c r="A40" s="4" t="s">
        <v>95</v>
      </c>
      <c r="B40" t="s">
        <v>98</v>
      </c>
      <c r="G40" s="5"/>
    </row>
    <row r="41" spans="1:8" x14ac:dyDescent="0.3">
      <c r="A41" s="4" t="s">
        <v>95</v>
      </c>
      <c r="B41" t="s">
        <v>22</v>
      </c>
      <c r="E41" s="9">
        <v>200</v>
      </c>
      <c r="F41" s="4" t="s">
        <v>11</v>
      </c>
      <c r="G41" s="5">
        <v>45181</v>
      </c>
    </row>
    <row r="42" spans="1:8" x14ac:dyDescent="0.3">
      <c r="A42" s="4" t="s">
        <v>95</v>
      </c>
      <c r="B42" t="s">
        <v>99</v>
      </c>
      <c r="G42" s="5"/>
    </row>
    <row r="43" spans="1:8" x14ac:dyDescent="0.3">
      <c r="A43" s="4" t="s">
        <v>95</v>
      </c>
      <c r="B43" t="s">
        <v>96</v>
      </c>
      <c r="E43" s="9">
        <v>60</v>
      </c>
      <c r="F43" s="4" t="s">
        <v>97</v>
      </c>
      <c r="G43" s="5">
        <v>45219</v>
      </c>
    </row>
    <row r="44" spans="1:8" x14ac:dyDescent="0.3">
      <c r="A44" s="4" t="s">
        <v>80</v>
      </c>
      <c r="B44" t="s">
        <v>79</v>
      </c>
      <c r="C44" s="9">
        <v>26.67</v>
      </c>
      <c r="F44" s="4" t="s">
        <v>64</v>
      </c>
      <c r="G44" s="5">
        <v>45100</v>
      </c>
    </row>
    <row r="45" spans="1:8" x14ac:dyDescent="0.3">
      <c r="A45" s="4" t="s">
        <v>80</v>
      </c>
      <c r="B45" t="s">
        <v>142</v>
      </c>
      <c r="C45" s="9">
        <v>96</v>
      </c>
      <c r="F45" s="4" t="s">
        <v>143</v>
      </c>
      <c r="G45" s="5">
        <v>45344</v>
      </c>
    </row>
    <row r="46" spans="1:8" x14ac:dyDescent="0.3">
      <c r="A46" s="4" t="s">
        <v>53</v>
      </c>
      <c r="B46" t="s">
        <v>54</v>
      </c>
      <c r="C46" s="9">
        <v>12.89</v>
      </c>
      <c r="F46" s="4" t="s">
        <v>24</v>
      </c>
      <c r="G46" s="5">
        <v>45022</v>
      </c>
    </row>
    <row r="47" spans="1:8" x14ac:dyDescent="0.3">
      <c r="A47" s="4" t="s">
        <v>71</v>
      </c>
      <c r="B47" t="s">
        <v>147</v>
      </c>
      <c r="C47" s="9">
        <f>155.97</f>
        <v>155.97</v>
      </c>
      <c r="D47" s="9">
        <v>540</v>
      </c>
      <c r="F47" s="4" t="s">
        <v>115</v>
      </c>
      <c r="G47" s="5">
        <v>45363</v>
      </c>
      <c r="H47" t="s">
        <v>148</v>
      </c>
    </row>
    <row r="48" spans="1:8" x14ac:dyDescent="0.3">
      <c r="A48" s="4" t="s">
        <v>71</v>
      </c>
      <c r="B48" t="s">
        <v>73</v>
      </c>
      <c r="C48" s="9">
        <v>250</v>
      </c>
      <c r="F48" s="4" t="s">
        <v>11</v>
      </c>
      <c r="G48" s="5">
        <v>45170</v>
      </c>
    </row>
    <row r="49" spans="1:7" x14ac:dyDescent="0.3">
      <c r="A49" s="4" t="s">
        <v>71</v>
      </c>
      <c r="B49" t="s">
        <v>72</v>
      </c>
      <c r="C49" s="9">
        <v>2200</v>
      </c>
      <c r="F49" s="4" t="s">
        <v>11</v>
      </c>
      <c r="G49" s="5">
        <v>45170</v>
      </c>
    </row>
    <row r="50" spans="1:7" x14ac:dyDescent="0.3">
      <c r="A50" s="4" t="s">
        <v>151</v>
      </c>
      <c r="B50" t="s">
        <v>152</v>
      </c>
      <c r="C50" s="9">
        <v>185</v>
      </c>
      <c r="F50" s="4" t="s">
        <v>153</v>
      </c>
      <c r="G50" s="5">
        <v>45386</v>
      </c>
    </row>
    <row r="51" spans="1:7" x14ac:dyDescent="0.3">
      <c r="A51" s="4" t="s">
        <v>118</v>
      </c>
      <c r="B51" t="s">
        <v>119</v>
      </c>
      <c r="C51" s="9">
        <v>14.99</v>
      </c>
      <c r="F51" s="4" t="s">
        <v>9</v>
      </c>
      <c r="G51" s="5">
        <v>45305</v>
      </c>
    </row>
    <row r="52" spans="1:7" x14ac:dyDescent="0.3">
      <c r="A52" s="4" t="s">
        <v>27</v>
      </c>
      <c r="B52" t="s">
        <v>63</v>
      </c>
      <c r="C52" s="9">
        <v>88.42</v>
      </c>
      <c r="F52" s="4" t="s">
        <v>64</v>
      </c>
      <c r="G52" s="5">
        <v>45079</v>
      </c>
    </row>
    <row r="53" spans="1:7" x14ac:dyDescent="0.3">
      <c r="A53" s="4" t="s">
        <v>27</v>
      </c>
      <c r="B53" t="s">
        <v>28</v>
      </c>
      <c r="C53" s="9">
        <v>39.82</v>
      </c>
      <c r="F53" s="4" t="s">
        <v>24</v>
      </c>
      <c r="G53" s="5">
        <v>45009</v>
      </c>
    </row>
    <row r="54" spans="1:7" x14ac:dyDescent="0.3">
      <c r="A54" s="4" t="s">
        <v>48</v>
      </c>
      <c r="B54" t="s">
        <v>158</v>
      </c>
      <c r="D54" s="9">
        <v>400</v>
      </c>
      <c r="F54" s="4" t="s">
        <v>159</v>
      </c>
      <c r="G54" s="5"/>
    </row>
    <row r="55" spans="1:7" x14ac:dyDescent="0.3">
      <c r="A55" s="4" t="s">
        <v>48</v>
      </c>
      <c r="B55" t="s">
        <v>61</v>
      </c>
      <c r="C55" s="9">
        <v>21.44</v>
      </c>
      <c r="F55" s="4" t="s">
        <v>24</v>
      </c>
      <c r="G55" s="5">
        <v>45077</v>
      </c>
    </row>
    <row r="56" spans="1:7" x14ac:dyDescent="0.3">
      <c r="A56" s="4" t="s">
        <v>48</v>
      </c>
      <c r="B56" t="s">
        <v>62</v>
      </c>
      <c r="C56" s="9">
        <v>11.04</v>
      </c>
      <c r="F56" s="4" t="s">
        <v>24</v>
      </c>
      <c r="G56" s="5">
        <v>45077</v>
      </c>
    </row>
    <row r="57" spans="1:7" x14ac:dyDescent="0.3">
      <c r="A57" s="4" t="s">
        <v>48</v>
      </c>
      <c r="B57" t="s">
        <v>59</v>
      </c>
      <c r="C57" s="9">
        <v>130.15</v>
      </c>
      <c r="F57" s="4" t="s">
        <v>24</v>
      </c>
      <c r="G57" s="5">
        <v>45077</v>
      </c>
    </row>
    <row r="58" spans="1:7" x14ac:dyDescent="0.3">
      <c r="A58" s="4" t="s">
        <v>48</v>
      </c>
      <c r="B58" t="s">
        <v>68</v>
      </c>
      <c r="C58" s="9">
        <v>47.86</v>
      </c>
      <c r="F58" s="4" t="s">
        <v>64</v>
      </c>
      <c r="G58" s="5">
        <v>45220</v>
      </c>
    </row>
    <row r="59" spans="1:7" x14ac:dyDescent="0.3">
      <c r="A59" s="4" t="s">
        <v>48</v>
      </c>
      <c r="B59" s="8" t="s">
        <v>69</v>
      </c>
      <c r="C59" s="9">
        <v>99.73</v>
      </c>
      <c r="F59" s="4" t="s">
        <v>64</v>
      </c>
      <c r="G59" s="5">
        <v>45220</v>
      </c>
    </row>
    <row r="60" spans="1:7" x14ac:dyDescent="0.3">
      <c r="A60" s="4" t="s">
        <v>48</v>
      </c>
      <c r="B60" s="8" t="s">
        <v>70</v>
      </c>
      <c r="C60" s="9">
        <v>145.88</v>
      </c>
      <c r="F60" s="4" t="s">
        <v>64</v>
      </c>
      <c r="G60" s="5">
        <v>45220</v>
      </c>
    </row>
    <row r="61" spans="1:7" x14ac:dyDescent="0.3">
      <c r="A61" s="4" t="s">
        <v>48</v>
      </c>
      <c r="B61" t="s">
        <v>49</v>
      </c>
      <c r="C61" s="9">
        <v>680</v>
      </c>
      <c r="F61" s="4" t="s">
        <v>50</v>
      </c>
      <c r="G61" s="5">
        <v>45049</v>
      </c>
    </row>
    <row r="62" spans="1:7" x14ac:dyDescent="0.3">
      <c r="A62" s="4" t="s">
        <v>48</v>
      </c>
      <c r="B62" t="s">
        <v>67</v>
      </c>
      <c r="C62" s="9">
        <v>47.88</v>
      </c>
      <c r="F62" s="4" t="s">
        <v>64</v>
      </c>
      <c r="G62" s="5">
        <v>45220</v>
      </c>
    </row>
    <row r="63" spans="1:7" x14ac:dyDescent="0.3">
      <c r="A63" s="4" t="s">
        <v>48</v>
      </c>
      <c r="B63" t="s">
        <v>111</v>
      </c>
      <c r="C63" s="9">
        <v>85.3</v>
      </c>
      <c r="F63" s="4" t="s">
        <v>24</v>
      </c>
      <c r="G63" s="5">
        <v>45220</v>
      </c>
    </row>
    <row r="64" spans="1:7" x14ac:dyDescent="0.3">
      <c r="A64" s="4" t="s">
        <v>85</v>
      </c>
      <c r="B64" t="s">
        <v>114</v>
      </c>
      <c r="D64" s="9">
        <v>320</v>
      </c>
      <c r="G64" s="5"/>
    </row>
    <row r="65" spans="1:8" x14ac:dyDescent="0.3">
      <c r="A65" s="4" t="s">
        <v>85</v>
      </c>
      <c r="B65" t="s">
        <v>136</v>
      </c>
      <c r="D65" s="9">
        <f>135+15</f>
        <v>150</v>
      </c>
      <c r="F65" s="4" t="s">
        <v>137</v>
      </c>
      <c r="G65" s="5"/>
    </row>
    <row r="66" spans="1:8" x14ac:dyDescent="0.3">
      <c r="A66" s="4" t="s">
        <v>85</v>
      </c>
      <c r="B66" t="s">
        <v>127</v>
      </c>
      <c r="D66" s="9">
        <v>260</v>
      </c>
      <c r="F66" s="4" t="s">
        <v>138</v>
      </c>
      <c r="G66" s="5"/>
    </row>
    <row r="67" spans="1:8" x14ac:dyDescent="0.3">
      <c r="A67" s="4" t="s">
        <v>85</v>
      </c>
      <c r="B67" t="s">
        <v>87</v>
      </c>
      <c r="D67" s="9">
        <v>400</v>
      </c>
      <c r="F67" s="4" t="s">
        <v>24</v>
      </c>
      <c r="G67" s="5">
        <v>45220</v>
      </c>
    </row>
    <row r="68" spans="1:8" x14ac:dyDescent="0.3">
      <c r="A68" s="4" t="s">
        <v>85</v>
      </c>
      <c r="B68" t="s">
        <v>86</v>
      </c>
      <c r="C68" s="9">
        <f>2406.53+456.34</f>
        <v>2862.8700000000003</v>
      </c>
      <c r="F68" s="4" t="s">
        <v>115</v>
      </c>
      <c r="G68" s="5"/>
      <c r="H68" t="s">
        <v>148</v>
      </c>
    </row>
    <row r="69" spans="1:8" x14ac:dyDescent="0.3">
      <c r="A69" s="4" t="s">
        <v>85</v>
      </c>
      <c r="B69" t="s">
        <v>110</v>
      </c>
      <c r="C69" s="9">
        <v>0</v>
      </c>
      <c r="F69" s="4" t="s">
        <v>115</v>
      </c>
      <c r="G69" s="5"/>
      <c r="H69" t="s">
        <v>113</v>
      </c>
    </row>
    <row r="70" spans="1:8" x14ac:dyDescent="0.3">
      <c r="A70" s="4" t="s">
        <v>76</v>
      </c>
      <c r="B70" t="s">
        <v>102</v>
      </c>
      <c r="E70" s="9">
        <v>80</v>
      </c>
      <c r="F70" s="4" t="s">
        <v>97</v>
      </c>
      <c r="G70" s="5"/>
    </row>
    <row r="71" spans="1:8" x14ac:dyDescent="0.3">
      <c r="A71" s="4" t="s">
        <v>76</v>
      </c>
      <c r="B71" t="s">
        <v>103</v>
      </c>
      <c r="C71" s="9">
        <v>594</v>
      </c>
      <c r="F71" s="4" t="s">
        <v>104</v>
      </c>
      <c r="G71" s="5"/>
    </row>
    <row r="72" spans="1:8" x14ac:dyDescent="0.3">
      <c r="A72" s="4" t="s">
        <v>76</v>
      </c>
      <c r="B72" t="s">
        <v>77</v>
      </c>
      <c r="C72" s="9">
        <v>449</v>
      </c>
      <c r="F72" s="4" t="s">
        <v>78</v>
      </c>
      <c r="G72" s="5"/>
    </row>
    <row r="73" spans="1:8" x14ac:dyDescent="0.3">
      <c r="A73" s="4" t="s">
        <v>44</v>
      </c>
      <c r="B73" t="s">
        <v>55</v>
      </c>
      <c r="C73" s="9">
        <f>41.98*2</f>
        <v>83.96</v>
      </c>
      <c r="F73" s="4" t="s">
        <v>24</v>
      </c>
      <c r="G73" s="5">
        <v>45022</v>
      </c>
    </row>
    <row r="74" spans="1:8" x14ac:dyDescent="0.3">
      <c r="A74" s="4" t="s">
        <v>44</v>
      </c>
      <c r="B74" t="s">
        <v>45</v>
      </c>
      <c r="C74" s="9">
        <v>10.82</v>
      </c>
      <c r="F74" s="4" t="s">
        <v>24</v>
      </c>
      <c r="G74" s="5">
        <v>45033</v>
      </c>
    </row>
    <row r="75" spans="1:8" x14ac:dyDescent="0.3">
      <c r="A75" s="4" t="s">
        <v>44</v>
      </c>
      <c r="B75" t="s">
        <v>52</v>
      </c>
      <c r="C75" s="9">
        <f>2.8*2</f>
        <v>5.6</v>
      </c>
      <c r="F75" s="4" t="s">
        <v>24</v>
      </c>
      <c r="G75" s="5">
        <v>45022</v>
      </c>
    </row>
    <row r="76" spans="1:8" x14ac:dyDescent="0.3">
      <c r="A76" s="4" t="s">
        <v>44</v>
      </c>
      <c r="B76" t="s">
        <v>51</v>
      </c>
      <c r="C76" s="9">
        <f>14.94+14.95+14.95+14.94</f>
        <v>59.78</v>
      </c>
      <c r="F76" s="4" t="s">
        <v>24</v>
      </c>
      <c r="G76" s="5">
        <v>45022</v>
      </c>
    </row>
    <row r="77" spans="1:8" ht="13.8" customHeight="1" x14ac:dyDescent="0.3"/>
    <row r="79" spans="1:8" s="6" customFormat="1" x14ac:dyDescent="0.3">
      <c r="A79" s="1" t="s">
        <v>20</v>
      </c>
      <c r="C79" s="2">
        <f>SUM(C2:C78)</f>
        <v>12655.299999999997</v>
      </c>
      <c r="D79" s="2">
        <f>SUM(D2:D78)</f>
        <v>14374.8</v>
      </c>
      <c r="E79" s="2">
        <f>SUM(E2:E78)</f>
        <v>365</v>
      </c>
      <c r="F79" s="1"/>
      <c r="G79" s="1"/>
    </row>
    <row r="80" spans="1:8" x14ac:dyDescent="0.3">
      <c r="C80" s="10">
        <f>C79+D79-E79</f>
        <v>26665.1</v>
      </c>
    </row>
  </sheetData>
  <sortState xmlns:xlrd2="http://schemas.microsoft.com/office/spreadsheetml/2017/richdata2" ref="A3:G76">
    <sortCondition ref="A3:A76"/>
    <sortCondition ref="B3:B76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66E7A2-ABF0-4BC6-A724-F1C59EFDA9EE}">
  <dimension ref="A1:G28"/>
  <sheetViews>
    <sheetView topLeftCell="A10" workbookViewId="0">
      <selection activeCell="A19" sqref="A19:XFD19"/>
    </sheetView>
  </sheetViews>
  <sheetFormatPr defaultRowHeight="14.4" x14ac:dyDescent="0.3"/>
  <cols>
    <col min="1" max="1" width="15.77734375" style="4" customWidth="1"/>
    <col min="2" max="2" width="64.77734375" customWidth="1"/>
    <col min="3" max="5" width="12.77734375" style="3" customWidth="1"/>
    <col min="6" max="6" width="24.77734375" style="4" customWidth="1"/>
    <col min="7" max="7" width="12.77734375" style="4" customWidth="1"/>
  </cols>
  <sheetData>
    <row r="1" spans="1:7" s="1" customFormat="1" x14ac:dyDescent="0.3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1" t="s">
        <v>10</v>
      </c>
      <c r="G1" s="1" t="s">
        <v>14</v>
      </c>
    </row>
    <row r="3" spans="1:7" x14ac:dyDescent="0.3">
      <c r="A3" s="4" t="s">
        <v>18</v>
      </c>
      <c r="B3" t="s">
        <v>19</v>
      </c>
      <c r="C3" s="3">
        <v>5.93</v>
      </c>
      <c r="F3" s="4" t="s">
        <v>9</v>
      </c>
      <c r="G3" s="5">
        <v>45009</v>
      </c>
    </row>
    <row r="4" spans="1:7" x14ac:dyDescent="0.3">
      <c r="A4" s="4" t="s">
        <v>16</v>
      </c>
      <c r="B4" t="s">
        <v>17</v>
      </c>
      <c r="C4" s="3">
        <v>100.43</v>
      </c>
      <c r="F4" s="4" t="s">
        <v>15</v>
      </c>
      <c r="G4" s="5">
        <v>45009</v>
      </c>
    </row>
    <row r="5" spans="1:7" x14ac:dyDescent="0.3">
      <c r="A5" s="4" t="s">
        <v>16</v>
      </c>
      <c r="B5" t="s">
        <v>46</v>
      </c>
      <c r="C5" s="3">
        <v>47.8</v>
      </c>
      <c r="F5" s="4" t="s">
        <v>24</v>
      </c>
      <c r="G5" s="5">
        <v>45033</v>
      </c>
    </row>
    <row r="6" spans="1:7" x14ac:dyDescent="0.3">
      <c r="A6" s="4" t="s">
        <v>7</v>
      </c>
      <c r="B6" t="s">
        <v>8</v>
      </c>
      <c r="C6" s="3">
        <v>20.14</v>
      </c>
      <c r="F6" s="4" t="s">
        <v>9</v>
      </c>
      <c r="G6" s="5">
        <v>45007</v>
      </c>
    </row>
    <row r="7" spans="1:7" x14ac:dyDescent="0.3">
      <c r="A7" s="4" t="s">
        <v>22</v>
      </c>
      <c r="B7" t="s">
        <v>23</v>
      </c>
      <c r="C7" s="3">
        <v>5.95</v>
      </c>
      <c r="F7" s="4" t="s">
        <v>24</v>
      </c>
      <c r="G7" s="5">
        <v>45009</v>
      </c>
    </row>
    <row r="8" spans="1:7" x14ac:dyDescent="0.3">
      <c r="A8" s="4" t="s">
        <v>22</v>
      </c>
      <c r="B8" t="s">
        <v>26</v>
      </c>
      <c r="C8" s="3">
        <v>13.56</v>
      </c>
      <c r="F8" s="4" t="s">
        <v>24</v>
      </c>
      <c r="G8" s="5">
        <v>45009</v>
      </c>
    </row>
    <row r="9" spans="1:7" x14ac:dyDescent="0.3">
      <c r="A9" s="4" t="s">
        <v>22</v>
      </c>
      <c r="B9" t="s">
        <v>32</v>
      </c>
      <c r="C9" s="3">
        <v>56.68</v>
      </c>
      <c r="F9" s="4" t="s">
        <v>33</v>
      </c>
      <c r="G9" s="5">
        <v>45010</v>
      </c>
    </row>
    <row r="10" spans="1:7" x14ac:dyDescent="0.3">
      <c r="A10" s="4" t="s">
        <v>22</v>
      </c>
      <c r="B10" t="s">
        <v>34</v>
      </c>
      <c r="C10" s="3">
        <v>8.65</v>
      </c>
      <c r="F10" s="4" t="s">
        <v>24</v>
      </c>
      <c r="G10" s="5">
        <v>45010</v>
      </c>
    </row>
    <row r="11" spans="1:7" x14ac:dyDescent="0.3">
      <c r="A11" s="4" t="s">
        <v>22</v>
      </c>
      <c r="B11" t="s">
        <v>35</v>
      </c>
      <c r="C11" s="3">
        <v>23.45</v>
      </c>
      <c r="F11" s="4" t="s">
        <v>24</v>
      </c>
      <c r="G11" s="5">
        <v>45010</v>
      </c>
    </row>
    <row r="12" spans="1:7" x14ac:dyDescent="0.3">
      <c r="A12" s="4" t="s">
        <v>22</v>
      </c>
      <c r="B12" t="s">
        <v>38</v>
      </c>
      <c r="C12" s="3">
        <v>7.72</v>
      </c>
      <c r="F12" s="4" t="s">
        <v>24</v>
      </c>
      <c r="G12" s="5">
        <v>45010</v>
      </c>
    </row>
    <row r="13" spans="1:7" x14ac:dyDescent="0.3">
      <c r="A13" s="4" t="s">
        <v>22</v>
      </c>
      <c r="B13" t="s">
        <v>39</v>
      </c>
      <c r="C13" s="3">
        <v>7.6</v>
      </c>
      <c r="F13" s="4" t="s">
        <v>24</v>
      </c>
      <c r="G13" s="5">
        <v>45010</v>
      </c>
    </row>
    <row r="14" spans="1:7" x14ac:dyDescent="0.3">
      <c r="A14" s="4" t="s">
        <v>22</v>
      </c>
      <c r="B14" t="s">
        <v>47</v>
      </c>
      <c r="C14" s="3">
        <v>18.47</v>
      </c>
      <c r="F14" s="4" t="s">
        <v>24</v>
      </c>
      <c r="G14" s="5">
        <v>45033</v>
      </c>
    </row>
    <row r="15" spans="1:7" x14ac:dyDescent="0.3">
      <c r="A15" s="4" t="s">
        <v>57</v>
      </c>
      <c r="B15" t="s">
        <v>58</v>
      </c>
      <c r="C15" s="3">
        <f>14.2+4.32+12.68</f>
        <v>31.2</v>
      </c>
      <c r="F15" s="4" t="s">
        <v>24</v>
      </c>
      <c r="G15" s="5">
        <v>45077</v>
      </c>
    </row>
    <row r="16" spans="1:7" x14ac:dyDescent="0.3">
      <c r="A16" s="4" t="s">
        <v>53</v>
      </c>
      <c r="B16" t="s">
        <v>54</v>
      </c>
      <c r="C16" s="3">
        <v>12.89</v>
      </c>
      <c r="F16" s="4" t="s">
        <v>24</v>
      </c>
      <c r="G16" s="5">
        <v>45022</v>
      </c>
    </row>
    <row r="17" spans="1:7" x14ac:dyDescent="0.3">
      <c r="A17" s="4" t="s">
        <v>29</v>
      </c>
      <c r="B17" t="s">
        <v>30</v>
      </c>
      <c r="C17" s="3">
        <v>11.99</v>
      </c>
      <c r="F17" s="4" t="s">
        <v>31</v>
      </c>
      <c r="G17" s="5">
        <v>45008</v>
      </c>
    </row>
    <row r="18" spans="1:7" x14ac:dyDescent="0.3">
      <c r="A18" s="4" t="s">
        <v>29</v>
      </c>
      <c r="B18" t="s">
        <v>125</v>
      </c>
      <c r="C18" s="3">
        <v>65</v>
      </c>
      <c r="F18" s="4" t="s">
        <v>126</v>
      </c>
      <c r="G18" s="5">
        <v>44940</v>
      </c>
    </row>
    <row r="19" spans="1:7" x14ac:dyDescent="0.3">
      <c r="A19" s="4" t="s">
        <v>12</v>
      </c>
      <c r="B19" t="s">
        <v>13</v>
      </c>
      <c r="C19" s="3">
        <v>142.55000000000001</v>
      </c>
      <c r="F19" s="4" t="s">
        <v>21</v>
      </c>
      <c r="G19" s="5">
        <v>45006</v>
      </c>
    </row>
    <row r="20" spans="1:7" x14ac:dyDescent="0.3">
      <c r="A20" s="4" t="s">
        <v>85</v>
      </c>
      <c r="B20" t="s">
        <v>134</v>
      </c>
      <c r="C20" s="3">
        <v>31.39</v>
      </c>
      <c r="F20" s="4" t="s">
        <v>135</v>
      </c>
      <c r="G20" s="5">
        <v>45322</v>
      </c>
    </row>
    <row r="21" spans="1:7" x14ac:dyDescent="0.3">
      <c r="A21" s="4" t="s">
        <v>44</v>
      </c>
      <c r="B21" t="s">
        <v>45</v>
      </c>
      <c r="C21" s="3">
        <v>10.82</v>
      </c>
      <c r="F21" s="4" t="s">
        <v>24</v>
      </c>
      <c r="G21" s="5">
        <v>45033</v>
      </c>
    </row>
    <row r="22" spans="1:7" x14ac:dyDescent="0.3">
      <c r="A22" s="4" t="s">
        <v>44</v>
      </c>
      <c r="B22" t="s">
        <v>51</v>
      </c>
      <c r="C22" s="3">
        <f>14.94+14.95+14.95+14.94</f>
        <v>59.78</v>
      </c>
      <c r="F22" s="4" t="s">
        <v>24</v>
      </c>
      <c r="G22" s="5">
        <v>45022</v>
      </c>
    </row>
    <row r="23" spans="1:7" x14ac:dyDescent="0.3">
      <c r="A23" s="4" t="s">
        <v>44</v>
      </c>
      <c r="B23" t="s">
        <v>52</v>
      </c>
      <c r="C23" s="3">
        <f>2.8*2</f>
        <v>5.6</v>
      </c>
      <c r="F23" s="4" t="s">
        <v>24</v>
      </c>
      <c r="G23" s="5">
        <v>45022</v>
      </c>
    </row>
    <row r="24" spans="1:7" x14ac:dyDescent="0.3">
      <c r="G24" s="5"/>
    </row>
    <row r="25" spans="1:7" x14ac:dyDescent="0.3">
      <c r="G25" s="5"/>
    </row>
    <row r="26" spans="1:7" x14ac:dyDescent="0.3">
      <c r="G26" s="5"/>
    </row>
    <row r="28" spans="1:7" s="6" customFormat="1" x14ac:dyDescent="0.3">
      <c r="A28" s="1" t="s">
        <v>20</v>
      </c>
      <c r="C28" s="7">
        <f>SUM(C2:C27)</f>
        <v>687.6</v>
      </c>
      <c r="D28" s="7"/>
      <c r="E28" s="7"/>
      <c r="F28" s="1"/>
      <c r="G28" s="1"/>
    </row>
  </sheetData>
  <sortState xmlns:xlrd2="http://schemas.microsoft.com/office/spreadsheetml/2017/richdata2" ref="A3:G26">
    <sortCondition ref="A3:A26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C3FBF9-443D-469B-8584-F51970091CE5}">
  <dimension ref="A1:G46"/>
  <sheetViews>
    <sheetView workbookViewId="0">
      <selection activeCell="C38" sqref="C38"/>
    </sheetView>
  </sheetViews>
  <sheetFormatPr defaultRowHeight="14.4" x14ac:dyDescent="0.3"/>
  <cols>
    <col min="1" max="1" width="15.77734375" style="4" customWidth="1"/>
    <col min="2" max="2" width="64.77734375" customWidth="1"/>
    <col min="3" max="5" width="12.77734375" style="3" customWidth="1"/>
    <col min="6" max="6" width="24.77734375" style="4" customWidth="1"/>
    <col min="7" max="7" width="12.77734375" style="4" customWidth="1"/>
  </cols>
  <sheetData>
    <row r="1" spans="1:7" s="1" customFormat="1" x14ac:dyDescent="0.3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1" t="s">
        <v>10</v>
      </c>
      <c r="G1" s="1" t="s">
        <v>14</v>
      </c>
    </row>
    <row r="3" spans="1:7" x14ac:dyDescent="0.3">
      <c r="A3" s="4" t="s">
        <v>18</v>
      </c>
      <c r="B3" t="s">
        <v>19</v>
      </c>
      <c r="C3" s="3">
        <v>5.93</v>
      </c>
      <c r="F3" s="4" t="s">
        <v>9</v>
      </c>
      <c r="G3" s="5">
        <v>45009</v>
      </c>
    </row>
    <row r="4" spans="1:7" x14ac:dyDescent="0.3">
      <c r="A4" s="4" t="s">
        <v>18</v>
      </c>
      <c r="B4" t="s">
        <v>36</v>
      </c>
      <c r="C4" s="3">
        <v>73.819999999999993</v>
      </c>
      <c r="F4" s="4" t="s">
        <v>24</v>
      </c>
      <c r="G4" s="5">
        <v>45010</v>
      </c>
    </row>
    <row r="5" spans="1:7" x14ac:dyDescent="0.3">
      <c r="A5" s="4" t="s">
        <v>18</v>
      </c>
      <c r="B5" t="s">
        <v>37</v>
      </c>
      <c r="C5" s="3">
        <f>10.64*2</f>
        <v>21.28</v>
      </c>
      <c r="F5" s="4" t="s">
        <v>24</v>
      </c>
      <c r="G5" s="5">
        <v>45010</v>
      </c>
    </row>
    <row r="6" spans="1:7" x14ac:dyDescent="0.3">
      <c r="A6" s="4" t="s">
        <v>18</v>
      </c>
      <c r="B6" t="s">
        <v>41</v>
      </c>
      <c r="C6" s="3">
        <v>15.77</v>
      </c>
      <c r="F6" s="4" t="s">
        <v>24</v>
      </c>
      <c r="G6" s="5">
        <v>45041</v>
      </c>
    </row>
    <row r="7" spans="1:7" x14ac:dyDescent="0.3">
      <c r="A7" s="4" t="s">
        <v>18</v>
      </c>
      <c r="B7" t="s">
        <v>60</v>
      </c>
      <c r="C7" s="3">
        <v>11.9</v>
      </c>
      <c r="F7" s="4" t="s">
        <v>24</v>
      </c>
      <c r="G7" s="5">
        <v>45077</v>
      </c>
    </row>
    <row r="8" spans="1:7" x14ac:dyDescent="0.3">
      <c r="A8" s="4" t="s">
        <v>16</v>
      </c>
      <c r="B8" t="s">
        <v>17</v>
      </c>
      <c r="C8" s="3">
        <v>100.43</v>
      </c>
      <c r="F8" s="4" t="s">
        <v>15</v>
      </c>
      <c r="G8" s="5">
        <v>45009</v>
      </c>
    </row>
    <row r="9" spans="1:7" x14ac:dyDescent="0.3">
      <c r="A9" s="4" t="s">
        <v>16</v>
      </c>
      <c r="B9" t="s">
        <v>56</v>
      </c>
      <c r="C9" s="3">
        <v>9.08</v>
      </c>
      <c r="F9" s="4" t="s">
        <v>24</v>
      </c>
      <c r="G9" s="5">
        <v>45077</v>
      </c>
    </row>
    <row r="10" spans="1:7" x14ac:dyDescent="0.3">
      <c r="A10" s="4" t="s">
        <v>16</v>
      </c>
      <c r="B10" t="s">
        <v>42</v>
      </c>
      <c r="C10" s="3">
        <v>387</v>
      </c>
      <c r="F10" s="4" t="s">
        <v>43</v>
      </c>
      <c r="G10" s="5">
        <v>45041</v>
      </c>
    </row>
    <row r="11" spans="1:7" x14ac:dyDescent="0.3">
      <c r="A11" s="4" t="s">
        <v>16</v>
      </c>
      <c r="B11" t="s">
        <v>46</v>
      </c>
      <c r="C11" s="3">
        <v>47.8</v>
      </c>
      <c r="F11" s="4" t="s">
        <v>24</v>
      </c>
      <c r="G11" s="5">
        <v>45033</v>
      </c>
    </row>
    <row r="12" spans="1:7" x14ac:dyDescent="0.3">
      <c r="A12" s="4" t="s">
        <v>16</v>
      </c>
      <c r="B12" t="s">
        <v>25</v>
      </c>
      <c r="C12" s="3">
        <v>104.95</v>
      </c>
      <c r="F12" s="4" t="s">
        <v>24</v>
      </c>
      <c r="G12" s="5">
        <v>45009</v>
      </c>
    </row>
    <row r="13" spans="1:7" x14ac:dyDescent="0.3">
      <c r="A13" s="4" t="s">
        <v>6</v>
      </c>
      <c r="B13" t="s">
        <v>5</v>
      </c>
      <c r="C13" s="3">
        <v>1425</v>
      </c>
      <c r="F13" s="4" t="s">
        <v>11</v>
      </c>
      <c r="G13" s="5">
        <v>45001</v>
      </c>
    </row>
    <row r="14" spans="1:7" x14ac:dyDescent="0.3">
      <c r="A14" s="4" t="s">
        <v>7</v>
      </c>
      <c r="B14" t="s">
        <v>8</v>
      </c>
      <c r="C14" s="3">
        <v>20.14</v>
      </c>
      <c r="F14" s="4" t="s">
        <v>9</v>
      </c>
      <c r="G14" s="5">
        <v>45007</v>
      </c>
    </row>
    <row r="15" spans="1:7" x14ac:dyDescent="0.3">
      <c r="A15" s="4" t="s">
        <v>22</v>
      </c>
      <c r="B15" t="s">
        <v>23</v>
      </c>
      <c r="C15" s="3">
        <v>5.95</v>
      </c>
      <c r="F15" s="4" t="s">
        <v>24</v>
      </c>
      <c r="G15" s="5">
        <v>45009</v>
      </c>
    </row>
    <row r="16" spans="1:7" x14ac:dyDescent="0.3">
      <c r="A16" s="4" t="s">
        <v>22</v>
      </c>
      <c r="B16" t="s">
        <v>26</v>
      </c>
      <c r="C16" s="3">
        <v>13.56</v>
      </c>
      <c r="F16" s="4" t="s">
        <v>24</v>
      </c>
      <c r="G16" s="5">
        <v>45009</v>
      </c>
    </row>
    <row r="17" spans="1:7" x14ac:dyDescent="0.3">
      <c r="A17" s="4" t="s">
        <v>22</v>
      </c>
      <c r="B17" t="s">
        <v>32</v>
      </c>
      <c r="C17" s="3">
        <v>56.68</v>
      </c>
      <c r="F17" s="4" t="s">
        <v>33</v>
      </c>
      <c r="G17" s="5">
        <v>45010</v>
      </c>
    </row>
    <row r="18" spans="1:7" x14ac:dyDescent="0.3">
      <c r="A18" s="4" t="s">
        <v>22</v>
      </c>
      <c r="B18" t="s">
        <v>34</v>
      </c>
      <c r="C18" s="3">
        <v>8.65</v>
      </c>
      <c r="F18" s="4" t="s">
        <v>24</v>
      </c>
      <c r="G18" s="5">
        <v>45010</v>
      </c>
    </row>
    <row r="19" spans="1:7" x14ac:dyDescent="0.3">
      <c r="A19" s="4" t="s">
        <v>22</v>
      </c>
      <c r="B19" t="s">
        <v>35</v>
      </c>
      <c r="C19" s="3">
        <v>23.45</v>
      </c>
      <c r="F19" s="4" t="s">
        <v>24</v>
      </c>
      <c r="G19" s="5">
        <v>45010</v>
      </c>
    </row>
    <row r="20" spans="1:7" x14ac:dyDescent="0.3">
      <c r="A20" s="4" t="s">
        <v>22</v>
      </c>
      <c r="B20" t="s">
        <v>38</v>
      </c>
      <c r="C20" s="3">
        <v>7.72</v>
      </c>
      <c r="F20" s="4" t="s">
        <v>24</v>
      </c>
      <c r="G20" s="5">
        <v>45010</v>
      </c>
    </row>
    <row r="21" spans="1:7" x14ac:dyDescent="0.3">
      <c r="A21" s="4" t="s">
        <v>22</v>
      </c>
      <c r="B21" t="s">
        <v>39</v>
      </c>
      <c r="C21" s="3">
        <v>7.6</v>
      </c>
      <c r="F21" s="4" t="s">
        <v>24</v>
      </c>
      <c r="G21" s="5">
        <v>45010</v>
      </c>
    </row>
    <row r="22" spans="1:7" x14ac:dyDescent="0.3">
      <c r="A22" s="4" t="s">
        <v>22</v>
      </c>
      <c r="B22" t="s">
        <v>47</v>
      </c>
      <c r="C22" s="3">
        <v>18.47</v>
      </c>
      <c r="F22" s="4" t="s">
        <v>24</v>
      </c>
      <c r="G22" s="5">
        <v>45033</v>
      </c>
    </row>
    <row r="23" spans="1:7" x14ac:dyDescent="0.3">
      <c r="A23" s="4" t="s">
        <v>40</v>
      </c>
      <c r="B23" t="s">
        <v>66</v>
      </c>
      <c r="C23" s="3">
        <v>238.4</v>
      </c>
      <c r="F23" s="4" t="s">
        <v>21</v>
      </c>
      <c r="G23" s="5">
        <v>45014</v>
      </c>
    </row>
    <row r="24" spans="1:7" x14ac:dyDescent="0.3">
      <c r="A24" s="4" t="s">
        <v>57</v>
      </c>
      <c r="B24" t="s">
        <v>58</v>
      </c>
      <c r="C24" s="3">
        <f>14.2+4.32+12.68</f>
        <v>31.2</v>
      </c>
      <c r="F24" s="4" t="s">
        <v>24</v>
      </c>
      <c r="G24" s="5">
        <v>45077</v>
      </c>
    </row>
    <row r="25" spans="1:7" x14ac:dyDescent="0.3">
      <c r="A25" s="4" t="s">
        <v>53</v>
      </c>
      <c r="B25" t="s">
        <v>54</v>
      </c>
      <c r="C25" s="3">
        <v>12.89</v>
      </c>
      <c r="F25" s="4" t="s">
        <v>24</v>
      </c>
      <c r="G25" s="5">
        <v>45022</v>
      </c>
    </row>
    <row r="26" spans="1:7" x14ac:dyDescent="0.3">
      <c r="A26" s="4" t="s">
        <v>29</v>
      </c>
      <c r="B26" t="s">
        <v>30</v>
      </c>
      <c r="C26" s="3">
        <v>11.99</v>
      </c>
      <c r="F26" s="4" t="s">
        <v>31</v>
      </c>
      <c r="G26" s="5">
        <v>45008</v>
      </c>
    </row>
    <row r="27" spans="1:7" x14ac:dyDescent="0.3">
      <c r="A27" s="4" t="s">
        <v>27</v>
      </c>
      <c r="B27" t="s">
        <v>63</v>
      </c>
      <c r="C27" s="3">
        <v>88.42</v>
      </c>
      <c r="F27" s="4" t="s">
        <v>64</v>
      </c>
      <c r="G27" s="5">
        <v>45079</v>
      </c>
    </row>
    <row r="28" spans="1:7" x14ac:dyDescent="0.3">
      <c r="A28" s="4" t="s">
        <v>27</v>
      </c>
      <c r="B28" t="s">
        <v>28</v>
      </c>
      <c r="C28" s="3">
        <v>39.82</v>
      </c>
      <c r="F28" s="4" t="s">
        <v>24</v>
      </c>
      <c r="G28" s="5">
        <v>45009</v>
      </c>
    </row>
    <row r="29" spans="1:7" x14ac:dyDescent="0.3">
      <c r="A29" s="4" t="s">
        <v>48</v>
      </c>
      <c r="B29" t="s">
        <v>49</v>
      </c>
      <c r="C29" s="3">
        <v>680</v>
      </c>
      <c r="F29" s="4" t="s">
        <v>50</v>
      </c>
      <c r="G29" s="5">
        <v>45049</v>
      </c>
    </row>
    <row r="30" spans="1:7" x14ac:dyDescent="0.3">
      <c r="A30" s="4" t="s">
        <v>48</v>
      </c>
      <c r="B30" t="s">
        <v>65</v>
      </c>
      <c r="C30" s="3">
        <v>85.3</v>
      </c>
      <c r="F30" s="4" t="s">
        <v>24</v>
      </c>
      <c r="G30" s="5">
        <v>45220</v>
      </c>
    </row>
    <row r="31" spans="1:7" x14ac:dyDescent="0.3">
      <c r="A31" s="4" t="s">
        <v>48</v>
      </c>
      <c r="B31" t="s">
        <v>61</v>
      </c>
      <c r="C31" s="3">
        <v>21.44</v>
      </c>
      <c r="F31" s="4" t="s">
        <v>24</v>
      </c>
      <c r="G31" s="5">
        <v>45077</v>
      </c>
    </row>
    <row r="32" spans="1:7" x14ac:dyDescent="0.3">
      <c r="A32" s="4" t="s">
        <v>48</v>
      </c>
      <c r="B32" t="s">
        <v>62</v>
      </c>
      <c r="C32" s="3">
        <v>11.04</v>
      </c>
      <c r="F32" s="4" t="s">
        <v>24</v>
      </c>
      <c r="G32" s="5">
        <v>45077</v>
      </c>
    </row>
    <row r="33" spans="1:7" x14ac:dyDescent="0.3">
      <c r="A33" s="4" t="s">
        <v>48</v>
      </c>
      <c r="B33" t="s">
        <v>59</v>
      </c>
      <c r="C33" s="3">
        <v>130.15</v>
      </c>
      <c r="F33" s="4" t="s">
        <v>24</v>
      </c>
      <c r="G33" s="5">
        <v>45077</v>
      </c>
    </row>
    <row r="34" spans="1:7" x14ac:dyDescent="0.3">
      <c r="A34" s="4" t="s">
        <v>48</v>
      </c>
      <c r="B34" t="s">
        <v>67</v>
      </c>
      <c r="C34" s="3">
        <v>47.88</v>
      </c>
      <c r="F34" s="4" t="s">
        <v>64</v>
      </c>
      <c r="G34" s="5">
        <v>45220</v>
      </c>
    </row>
    <row r="35" spans="1:7" x14ac:dyDescent="0.3">
      <c r="A35" s="4" t="s">
        <v>48</v>
      </c>
      <c r="B35" t="s">
        <v>68</v>
      </c>
      <c r="C35" s="3">
        <v>47.86</v>
      </c>
      <c r="F35" s="4" t="s">
        <v>64</v>
      </c>
      <c r="G35" s="5">
        <v>45220</v>
      </c>
    </row>
    <row r="36" spans="1:7" x14ac:dyDescent="0.3">
      <c r="A36" s="4" t="s">
        <v>48</v>
      </c>
      <c r="B36" s="8" t="s">
        <v>69</v>
      </c>
      <c r="C36" s="3">
        <v>99.73</v>
      </c>
      <c r="F36" s="4" t="s">
        <v>64</v>
      </c>
      <c r="G36" s="5">
        <v>45220</v>
      </c>
    </row>
    <row r="37" spans="1:7" x14ac:dyDescent="0.3">
      <c r="A37" s="4" t="s">
        <v>48</v>
      </c>
      <c r="B37" s="8" t="s">
        <v>70</v>
      </c>
      <c r="C37" s="3">
        <v>145.88</v>
      </c>
      <c r="F37" s="4" t="s">
        <v>64</v>
      </c>
      <c r="G37" s="5">
        <v>45220</v>
      </c>
    </row>
    <row r="38" spans="1:7" x14ac:dyDescent="0.3">
      <c r="A38" s="4" t="s">
        <v>12</v>
      </c>
      <c r="B38" t="s">
        <v>13</v>
      </c>
      <c r="C38" s="3">
        <v>142.55000000000001</v>
      </c>
      <c r="F38" s="4" t="s">
        <v>21</v>
      </c>
      <c r="G38" s="5">
        <v>45006</v>
      </c>
    </row>
    <row r="39" spans="1:7" x14ac:dyDescent="0.3">
      <c r="A39" s="4" t="s">
        <v>44</v>
      </c>
      <c r="B39" t="s">
        <v>45</v>
      </c>
      <c r="C39" s="3">
        <v>10.82</v>
      </c>
      <c r="F39" s="4" t="s">
        <v>24</v>
      </c>
      <c r="G39" s="5">
        <v>45033</v>
      </c>
    </row>
    <row r="40" spans="1:7" x14ac:dyDescent="0.3">
      <c r="A40" s="4" t="s">
        <v>44</v>
      </c>
      <c r="B40" t="s">
        <v>51</v>
      </c>
      <c r="C40" s="3">
        <f>14.94+14.95+14.95+14.94</f>
        <v>59.78</v>
      </c>
      <c r="F40" s="4" t="s">
        <v>24</v>
      </c>
      <c r="G40" s="5">
        <v>45022</v>
      </c>
    </row>
    <row r="41" spans="1:7" x14ac:dyDescent="0.3">
      <c r="A41" s="4" t="s">
        <v>44</v>
      </c>
      <c r="B41" t="s">
        <v>55</v>
      </c>
      <c r="C41" s="3">
        <f>41.98*2</f>
        <v>83.96</v>
      </c>
      <c r="F41" s="4" t="s">
        <v>24</v>
      </c>
      <c r="G41" s="5">
        <v>45022</v>
      </c>
    </row>
    <row r="42" spans="1:7" x14ac:dyDescent="0.3">
      <c r="A42" s="4" t="s">
        <v>44</v>
      </c>
      <c r="B42" t="s">
        <v>52</v>
      </c>
      <c r="C42" s="3">
        <f>2.8*2</f>
        <v>5.6</v>
      </c>
      <c r="F42" s="4" t="s">
        <v>24</v>
      </c>
      <c r="G42" s="5">
        <v>45022</v>
      </c>
    </row>
    <row r="45" spans="1:7" s="6" customFormat="1" x14ac:dyDescent="0.3">
      <c r="A45" s="1" t="s">
        <v>20</v>
      </c>
      <c r="C45" s="7">
        <f>SUM(C2:C44)</f>
        <v>4359.8899999999994</v>
      </c>
      <c r="D45" s="7"/>
      <c r="E45" s="7"/>
      <c r="F45" s="1"/>
      <c r="G45" s="1"/>
    </row>
    <row r="46" spans="1:7" x14ac:dyDescent="0.3">
      <c r="C46" s="3">
        <f>C45-C13</f>
        <v>2934.8899999999994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MX-5e</vt:lpstr>
      <vt:lpstr>Consumables</vt:lpstr>
      <vt:lpstr>Tools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 Collingridge</dc:creator>
  <cp:lastModifiedBy>Rob Collingridge</cp:lastModifiedBy>
  <dcterms:created xsi:type="dcterms:W3CDTF">2023-03-21T12:46:03Z</dcterms:created>
  <dcterms:modified xsi:type="dcterms:W3CDTF">2024-04-05T09:29:48Z</dcterms:modified>
</cp:coreProperties>
</file>